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2" activeTab="2"/>
  </bookViews>
  <sheets>
    <sheet name="отчет за касово изпълнение 2005" sheetId="1" r:id="rId1"/>
    <sheet name="МММ" sheetId="2" state="hidden" r:id="rId2"/>
    <sheet name="проект2020" sheetId="3" r:id="rId3"/>
  </sheets>
  <definedNames/>
  <calcPr fullCalcOnLoad="1"/>
</workbook>
</file>

<file path=xl/sharedStrings.xml><?xml version="1.0" encoding="utf-8"?>
<sst xmlns="http://schemas.openxmlformats.org/spreadsheetml/2006/main" count="107" uniqueCount="38">
  <si>
    <t>Функция</t>
  </si>
  <si>
    <t>Държавни дейности</t>
  </si>
  <si>
    <t>Първо-</t>
  </si>
  <si>
    <t>начален</t>
  </si>
  <si>
    <t>план</t>
  </si>
  <si>
    <t>Уточнен</t>
  </si>
  <si>
    <t>Местни дейности</t>
  </si>
  <si>
    <t xml:space="preserve"> </t>
  </si>
  <si>
    <t>Дофинансиране</t>
  </si>
  <si>
    <t>Общо</t>
  </si>
  <si>
    <t>Отчет</t>
  </si>
  <si>
    <t>Отчет за касовото  изпълнение   на бюджета към 31.12.2005 год.</t>
  </si>
  <si>
    <t>Общи държавни служби</t>
  </si>
  <si>
    <t>Образование</t>
  </si>
  <si>
    <t>Здравеопазване</t>
  </si>
  <si>
    <t>Соц. осиг., подпомагане и грижи</t>
  </si>
  <si>
    <t>Жилищно строителство и БКС</t>
  </si>
  <si>
    <t>Поч. дело, култура и физкултура</t>
  </si>
  <si>
    <t>Иконом.  дейности и услуги</t>
  </si>
  <si>
    <t>Отбрана и сигурност</t>
  </si>
  <si>
    <t>в т.ч. капиталов разход</t>
  </si>
  <si>
    <t>Всичко разходи:</t>
  </si>
  <si>
    <t xml:space="preserve"> 31.12.2005</t>
  </si>
  <si>
    <t xml:space="preserve"> 31.12.05</t>
  </si>
  <si>
    <t>Резерв за непр.разход</t>
  </si>
  <si>
    <t>РАЗХОДИ</t>
  </si>
  <si>
    <t xml:space="preserve">Изготвил : </t>
  </si>
  <si>
    <t xml:space="preserve">            /Е.Николова/</t>
  </si>
  <si>
    <t xml:space="preserve">                                                                                                                                                            Приложение № </t>
  </si>
  <si>
    <t>Проект</t>
  </si>
  <si>
    <t>2008г.</t>
  </si>
  <si>
    <t>Приложение №2</t>
  </si>
  <si>
    <t>Разходи за лихви по емисии</t>
  </si>
  <si>
    <t xml:space="preserve">Държавни дейности </t>
  </si>
  <si>
    <t>Изготвил:                                                                                       Съгласувал:</t>
  </si>
  <si>
    <t xml:space="preserve"> Проект за Бюджет за 2020г.   на Община Несебър</t>
  </si>
  <si>
    <t>2020г.</t>
  </si>
  <si>
    <t>А.Харизанова                                            Иван Гургов   -  Зам.кмет Бюджет и финанси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</si>
</sst>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BCfont"/>
      <family val="5"/>
    </font>
    <font>
      <sz val="8"/>
      <name val="Arial"/>
      <family val="0"/>
    </font>
    <font>
      <b/>
      <sz val="12"/>
      <name val="ABCfont"/>
      <family val="5"/>
    </font>
    <font>
      <b/>
      <sz val="10"/>
      <name val="Arial"/>
      <family val="0"/>
    </font>
    <font>
      <sz val="10"/>
      <name val="Book Antiqua"/>
      <family val="1"/>
    </font>
    <font>
      <b/>
      <sz val="10"/>
      <name val="ABCfont"/>
      <family val="5"/>
    </font>
    <font>
      <b/>
      <sz val="10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4" fontId="6" fillId="33" borderId="12" xfId="0" applyNumberFormat="1" applyFont="1" applyFill="1" applyBorder="1" applyAlignment="1">
      <alignment horizontal="center"/>
    </xf>
    <xf numFmtId="14" fontId="6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6" fillId="33" borderId="17" xfId="0" applyNumberFormat="1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7" fillId="0" borderId="31" xfId="0" applyFont="1" applyBorder="1" applyAlignment="1">
      <alignment horizontal="justify" vertical="top" wrapText="1"/>
    </xf>
    <xf numFmtId="0" fontId="0" fillId="33" borderId="31" xfId="0" applyFill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 horizontal="left" indent="14"/>
    </xf>
    <xf numFmtId="0" fontId="0" fillId="33" borderId="0" xfId="0" applyFill="1" applyBorder="1" applyAlignment="1">
      <alignment horizontal="left" indent="14"/>
    </xf>
    <xf numFmtId="0" fontId="0" fillId="0" borderId="0" xfId="0" applyBorder="1" applyAlignment="1">
      <alignment horizontal="left" indent="14"/>
    </xf>
    <xf numFmtId="0" fontId="7" fillId="0" borderId="32" xfId="0" applyFont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7" fillId="0" borderId="34" xfId="0" applyFont="1" applyBorder="1" applyAlignment="1">
      <alignment horizontal="justify" vertical="top" wrapText="1"/>
    </xf>
    <xf numFmtId="0" fontId="0" fillId="0" borderId="0" xfId="0" applyAlignment="1">
      <alignment horizontal="left" indent="15"/>
    </xf>
    <xf numFmtId="0" fontId="0" fillId="0" borderId="0" xfId="0" applyBorder="1" applyAlignment="1">
      <alignment horizontal="left" indent="15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6" fillId="33" borderId="17" xfId="0" applyFont="1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36" xfId="0" applyFill="1" applyBorder="1" applyAlignment="1">
      <alignment/>
    </xf>
    <xf numFmtId="3" fontId="0" fillId="33" borderId="37" xfId="0" applyNumberFormat="1" applyFill="1" applyBorder="1" applyAlignment="1">
      <alignment/>
    </xf>
    <xf numFmtId="0" fontId="7" fillId="0" borderId="33" xfId="0" applyFont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wrapText="1"/>
    </xf>
    <xf numFmtId="3" fontId="0" fillId="34" borderId="38" xfId="0" applyNumberForma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39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justify" wrapText="1"/>
    </xf>
    <xf numFmtId="0" fontId="9" fillId="0" borderId="13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9" fillId="0" borderId="40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7" fillId="35" borderId="12" xfId="0" applyFont="1" applyFill="1" applyBorder="1" applyAlignment="1">
      <alignment horizontal="left" vertical="center" shrinkToFit="1"/>
    </xf>
    <xf numFmtId="3" fontId="0" fillId="35" borderId="14" xfId="0" applyNumberFormat="1" applyFill="1" applyBorder="1" applyAlignment="1">
      <alignment/>
    </xf>
    <xf numFmtId="0" fontId="0" fillId="35" borderId="0" xfId="0" applyFill="1" applyAlignment="1">
      <alignment/>
    </xf>
    <xf numFmtId="3" fontId="0" fillId="35" borderId="16" xfId="0" applyNumberFormat="1" applyFill="1" applyBorder="1" applyAlignment="1">
      <alignment/>
    </xf>
    <xf numFmtId="0" fontId="7" fillId="35" borderId="27" xfId="0" applyFont="1" applyFill="1" applyBorder="1" applyAlignment="1">
      <alignment horizontal="left" vertical="center" shrinkToFit="1"/>
    </xf>
    <xf numFmtId="0" fontId="7" fillId="35" borderId="39" xfId="0" applyFont="1" applyFill="1" applyBorder="1" applyAlignment="1">
      <alignment horizontal="left" vertical="center" shrinkToFit="1"/>
    </xf>
    <xf numFmtId="0" fontId="7" fillId="35" borderId="27" xfId="0" applyFont="1" applyFill="1" applyBorder="1" applyAlignment="1">
      <alignment vertical="center" shrinkToFit="1"/>
    </xf>
    <xf numFmtId="0" fontId="0" fillId="35" borderId="36" xfId="0" applyFill="1" applyBorder="1" applyAlignment="1">
      <alignment/>
    </xf>
    <xf numFmtId="0" fontId="3" fillId="0" borderId="0" xfId="0" applyFont="1" applyAlignment="1">
      <alignment horizontal="center"/>
    </xf>
    <xf numFmtId="3" fontId="0" fillId="33" borderId="41" xfId="0" applyNumberFormat="1" applyFill="1" applyBorder="1" applyAlignment="1">
      <alignment/>
    </xf>
    <xf numFmtId="3" fontId="0" fillId="35" borderId="41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5" borderId="43" xfId="0" applyNumberFormat="1" applyFill="1" applyBorder="1" applyAlignment="1">
      <alignment/>
    </xf>
    <xf numFmtId="3" fontId="0" fillId="33" borderId="43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35" borderId="46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0" fontId="0" fillId="35" borderId="46" xfId="0" applyFill="1" applyBorder="1" applyAlignment="1">
      <alignment/>
    </xf>
    <xf numFmtId="3" fontId="0" fillId="35" borderId="47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35" borderId="45" xfId="0" applyNumberFormat="1" applyFill="1" applyBorder="1" applyAlignment="1">
      <alignment/>
    </xf>
    <xf numFmtId="0" fontId="0" fillId="0" borderId="46" xfId="0" applyBorder="1" applyAlignment="1">
      <alignment/>
    </xf>
    <xf numFmtId="3" fontId="0" fillId="0" borderId="51" xfId="0" applyNumberFormat="1" applyBorder="1" applyAlignment="1">
      <alignment/>
    </xf>
    <xf numFmtId="3" fontId="0" fillId="34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0" fontId="9" fillId="0" borderId="54" xfId="0" applyFont="1" applyBorder="1" applyAlignment="1">
      <alignment horizontal="left" wrapText="1"/>
    </xf>
    <xf numFmtId="0" fontId="8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7109375" style="0" customWidth="1"/>
    <col min="2" max="2" width="10.140625" style="0" bestFit="1" customWidth="1"/>
    <col min="3" max="3" width="7.8515625" style="0" customWidth="1"/>
    <col min="4" max="4" width="8.8515625" style="0" customWidth="1"/>
    <col min="5" max="5" width="9.00390625" style="0" customWidth="1"/>
    <col min="6" max="6" width="10.28125" style="0" customWidth="1"/>
    <col min="7" max="7" width="9.8515625" style="0" customWidth="1"/>
    <col min="8" max="8" width="10.7109375" style="0" customWidth="1"/>
    <col min="9" max="9" width="10.00390625" style="0" customWidth="1"/>
    <col min="10" max="10" width="10.140625" style="0" customWidth="1"/>
    <col min="11" max="11" width="9.8515625" style="0" customWidth="1"/>
    <col min="12" max="12" width="10.00390625" style="0" customWidth="1"/>
    <col min="13" max="13" width="10.28125" style="0" customWidth="1"/>
    <col min="14" max="16" width="9.140625" style="0" hidden="1" customWidth="1"/>
  </cols>
  <sheetData>
    <row r="1" spans="1:13" ht="12.7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18">
      <c r="A2" s="104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4" spans="1:13" ht="12.75">
      <c r="A4" s="115" t="s">
        <v>25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3.5" thickBot="1">
      <c r="A5" s="1"/>
      <c r="B5" s="15"/>
      <c r="C5" s="15"/>
      <c r="D5" s="15"/>
      <c r="E5" s="15"/>
      <c r="F5" s="15"/>
      <c r="G5" s="15"/>
      <c r="H5" s="15"/>
      <c r="I5" s="15"/>
      <c r="J5" s="15"/>
      <c r="K5" s="1"/>
      <c r="L5" s="1"/>
      <c r="M5" s="1"/>
    </row>
    <row r="6" spans="1:13" ht="14.25" thickBot="1" thickTop="1">
      <c r="A6" s="109" t="s">
        <v>0</v>
      </c>
      <c r="B6" s="112" t="s">
        <v>1</v>
      </c>
      <c r="C6" s="113"/>
      <c r="D6" s="114"/>
      <c r="E6" s="112" t="s">
        <v>6</v>
      </c>
      <c r="F6" s="113"/>
      <c r="G6" s="113"/>
      <c r="H6" s="112" t="s">
        <v>8</v>
      </c>
      <c r="I6" s="113"/>
      <c r="J6" s="114"/>
      <c r="K6" s="105" t="s">
        <v>9</v>
      </c>
      <c r="L6" s="106"/>
      <c r="M6" s="107"/>
    </row>
    <row r="7" spans="1:13" ht="13.5" thickTop="1">
      <c r="A7" s="110"/>
      <c r="B7" s="17" t="s">
        <v>2</v>
      </c>
      <c r="C7" s="17" t="s">
        <v>5</v>
      </c>
      <c r="D7" s="103" t="s">
        <v>10</v>
      </c>
      <c r="E7" s="17" t="s">
        <v>2</v>
      </c>
      <c r="F7" s="18" t="s">
        <v>5</v>
      </c>
      <c r="G7" s="103" t="s">
        <v>10</v>
      </c>
      <c r="H7" s="18" t="s">
        <v>2</v>
      </c>
      <c r="I7" s="18" t="s">
        <v>5</v>
      </c>
      <c r="J7" s="103" t="s">
        <v>10</v>
      </c>
      <c r="K7" s="29" t="s">
        <v>2</v>
      </c>
      <c r="L7" s="19" t="s">
        <v>5</v>
      </c>
      <c r="M7" s="108" t="s">
        <v>10</v>
      </c>
    </row>
    <row r="8" spans="1:13" ht="12.75">
      <c r="A8" s="110"/>
      <c r="B8" s="17" t="s">
        <v>3</v>
      </c>
      <c r="C8" s="17" t="s">
        <v>4</v>
      </c>
      <c r="D8" s="103"/>
      <c r="E8" s="17" t="s">
        <v>3</v>
      </c>
      <c r="F8" s="18" t="s">
        <v>4</v>
      </c>
      <c r="G8" s="103"/>
      <c r="H8" s="18" t="s">
        <v>3</v>
      </c>
      <c r="I8" s="18" t="s">
        <v>4</v>
      </c>
      <c r="J8" s="103"/>
      <c r="K8" s="17" t="s">
        <v>3</v>
      </c>
      <c r="L8" s="18" t="s">
        <v>4</v>
      </c>
      <c r="M8" s="108"/>
    </row>
    <row r="9" spans="1:13" ht="12.75">
      <c r="A9" s="110"/>
      <c r="B9" s="17" t="s">
        <v>4</v>
      </c>
      <c r="C9" s="17"/>
      <c r="D9" s="103"/>
      <c r="E9" s="17" t="s">
        <v>4</v>
      </c>
      <c r="F9" s="18"/>
      <c r="G9" s="103"/>
      <c r="H9" s="18" t="s">
        <v>4</v>
      </c>
      <c r="I9" s="18"/>
      <c r="J9" s="103"/>
      <c r="K9" s="17" t="s">
        <v>4</v>
      </c>
      <c r="L9" s="18"/>
      <c r="M9" s="108"/>
    </row>
    <row r="10" spans="1:13" ht="13.5" thickBot="1">
      <c r="A10" s="111"/>
      <c r="B10" s="13">
        <v>38353</v>
      </c>
      <c r="C10" s="14"/>
      <c r="D10" s="8" t="s">
        <v>23</v>
      </c>
      <c r="E10" s="14"/>
      <c r="F10" s="16">
        <v>38717</v>
      </c>
      <c r="G10" s="8" t="s">
        <v>23</v>
      </c>
      <c r="H10" s="16">
        <v>38353</v>
      </c>
      <c r="I10" s="16">
        <v>38717</v>
      </c>
      <c r="J10" s="8" t="s">
        <v>22</v>
      </c>
      <c r="K10" s="16">
        <v>38353</v>
      </c>
      <c r="L10" s="16">
        <v>38717</v>
      </c>
      <c r="M10" s="3" t="s">
        <v>22</v>
      </c>
    </row>
    <row r="11" spans="1:13" ht="14.25" thickBot="1" thickTop="1">
      <c r="A11" s="2">
        <v>1</v>
      </c>
      <c r="B11" s="4">
        <v>2</v>
      </c>
      <c r="C11" s="4">
        <v>3</v>
      </c>
      <c r="D11" s="4">
        <v>4</v>
      </c>
      <c r="E11" s="4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4">
        <v>13</v>
      </c>
    </row>
    <row r="12" spans="1:13" ht="33.75" customHeight="1" thickTop="1">
      <c r="A12" s="20" t="s">
        <v>12</v>
      </c>
      <c r="B12" s="6">
        <v>498780</v>
      </c>
      <c r="C12" s="5">
        <v>574514</v>
      </c>
      <c r="D12" s="5">
        <v>570006</v>
      </c>
      <c r="E12" s="5">
        <v>4746668</v>
      </c>
      <c r="F12" s="5">
        <v>4919231</v>
      </c>
      <c r="G12" s="5">
        <v>4707749</v>
      </c>
      <c r="H12" s="5">
        <v>449926</v>
      </c>
      <c r="I12" s="5">
        <v>449926</v>
      </c>
      <c r="J12" s="5">
        <v>380317</v>
      </c>
      <c r="K12" s="5">
        <f>SUM(B12+E12+H12)</f>
        <v>5695374</v>
      </c>
      <c r="L12" s="5">
        <f>SUM(C12+F12+I12)</f>
        <v>5943671</v>
      </c>
      <c r="M12" s="5">
        <f>SUM(D12+G12+J12)</f>
        <v>5658072</v>
      </c>
    </row>
    <row r="13" spans="1:13" ht="26.25" customHeight="1" thickBot="1">
      <c r="A13" s="21" t="s">
        <v>20</v>
      </c>
      <c r="B13" s="6"/>
      <c r="C13" s="5"/>
      <c r="D13" s="5" t="s">
        <v>7</v>
      </c>
      <c r="E13" s="5">
        <v>2642000</v>
      </c>
      <c r="F13" s="5">
        <v>2714159</v>
      </c>
      <c r="G13" s="5">
        <v>2593110</v>
      </c>
      <c r="H13" s="5"/>
      <c r="I13" s="5"/>
      <c r="J13" s="5"/>
      <c r="K13" s="5">
        <f>SUM(E13)</f>
        <v>2642000</v>
      </c>
      <c r="L13" s="5">
        <v>2714159</v>
      </c>
      <c r="M13" s="5">
        <v>2593110</v>
      </c>
    </row>
    <row r="14" spans="1:13" ht="24" customHeight="1" thickTop="1">
      <c r="A14" s="22" t="s">
        <v>19</v>
      </c>
      <c r="B14" s="6">
        <v>43636</v>
      </c>
      <c r="C14" s="5">
        <v>58735</v>
      </c>
      <c r="D14" s="5">
        <v>58272</v>
      </c>
      <c r="E14" s="5"/>
      <c r="F14" s="5"/>
      <c r="G14" s="5"/>
      <c r="H14" s="5">
        <v>440090</v>
      </c>
      <c r="I14" s="5">
        <v>440090</v>
      </c>
      <c r="J14" s="5">
        <v>427819</v>
      </c>
      <c r="K14" s="5">
        <f>SUM(B14+E14+H14)</f>
        <v>483726</v>
      </c>
      <c r="L14" s="5">
        <f>SUM(C14+F14+I14)</f>
        <v>498825</v>
      </c>
      <c r="M14" s="5">
        <f>SUM(D14+G14+J14)</f>
        <v>486091</v>
      </c>
    </row>
    <row r="15" spans="1:13" ht="27" customHeight="1" thickBot="1">
      <c r="A15" s="21" t="s">
        <v>20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thickBot="1" thickTop="1">
      <c r="A16" s="23" t="s">
        <v>13</v>
      </c>
      <c r="B16" s="7">
        <v>2520657</v>
      </c>
      <c r="C16" s="7">
        <v>2827299</v>
      </c>
      <c r="D16" s="7">
        <v>2770485</v>
      </c>
      <c r="E16" s="7">
        <v>1261600</v>
      </c>
      <c r="F16" s="7">
        <v>1081426</v>
      </c>
      <c r="G16" s="7">
        <v>832011</v>
      </c>
      <c r="H16" s="7">
        <v>869736</v>
      </c>
      <c r="I16" s="7">
        <v>995919</v>
      </c>
      <c r="J16" s="11">
        <v>1095521</v>
      </c>
      <c r="K16" s="5">
        <f aca="true" t="shared" si="0" ref="K16:M18">SUM(B16+E16+H16)</f>
        <v>4651993</v>
      </c>
      <c r="L16" s="5">
        <f t="shared" si="0"/>
        <v>4904644</v>
      </c>
      <c r="M16" s="5">
        <f t="shared" si="0"/>
        <v>4698017</v>
      </c>
    </row>
    <row r="17" spans="1:13" ht="27.75" thickBot="1">
      <c r="A17" s="21" t="s">
        <v>20</v>
      </c>
      <c r="B17" s="7">
        <v>151700</v>
      </c>
      <c r="C17" s="7">
        <v>209900</v>
      </c>
      <c r="D17" s="7">
        <v>209900</v>
      </c>
      <c r="E17" s="7">
        <v>358300</v>
      </c>
      <c r="F17" s="7">
        <v>192000</v>
      </c>
      <c r="G17" s="7">
        <v>4602</v>
      </c>
      <c r="H17" s="7"/>
      <c r="I17" s="7">
        <v>15000</v>
      </c>
      <c r="J17" s="7">
        <v>14500</v>
      </c>
      <c r="K17" s="5">
        <f t="shared" si="0"/>
        <v>510000</v>
      </c>
      <c r="L17" s="5">
        <f t="shared" si="0"/>
        <v>416900</v>
      </c>
      <c r="M17" s="5">
        <f t="shared" si="0"/>
        <v>229002</v>
      </c>
    </row>
    <row r="18" spans="1:13" ht="15" thickBot="1" thickTop="1">
      <c r="A18" s="23" t="s">
        <v>14</v>
      </c>
      <c r="B18" s="7">
        <v>71257</v>
      </c>
      <c r="C18" s="7">
        <v>72196</v>
      </c>
      <c r="D18" s="7">
        <v>68065</v>
      </c>
      <c r="E18" s="7">
        <v>15420</v>
      </c>
      <c r="F18" s="7">
        <v>15420</v>
      </c>
      <c r="G18" s="7">
        <v>11151</v>
      </c>
      <c r="H18" s="7">
        <v>3340</v>
      </c>
      <c r="I18" s="7">
        <v>3340</v>
      </c>
      <c r="J18" s="5">
        <v>3340</v>
      </c>
      <c r="K18" s="5">
        <f t="shared" si="0"/>
        <v>90017</v>
      </c>
      <c r="L18" s="5">
        <f t="shared" si="0"/>
        <v>90956</v>
      </c>
      <c r="M18" s="5">
        <f t="shared" si="0"/>
        <v>82556</v>
      </c>
    </row>
    <row r="19" spans="1:13" ht="27.75" thickBot="1">
      <c r="A19" s="21" t="s">
        <v>20</v>
      </c>
      <c r="B19" s="7"/>
      <c r="C19" s="7"/>
      <c r="D19" s="7"/>
      <c r="E19" s="7"/>
      <c r="F19" s="7"/>
      <c r="G19" s="7"/>
      <c r="H19" s="7"/>
      <c r="I19" s="7"/>
      <c r="J19" s="5"/>
      <c r="K19" s="5"/>
      <c r="L19" s="7"/>
      <c r="M19" s="7"/>
    </row>
    <row r="20" spans="1:13" ht="42" thickBot="1" thickTop="1">
      <c r="A20" s="23" t="s">
        <v>15</v>
      </c>
      <c r="B20" s="7">
        <v>246828</v>
      </c>
      <c r="C20" s="7">
        <v>309215</v>
      </c>
      <c r="D20" s="7">
        <v>301794</v>
      </c>
      <c r="E20" s="7">
        <v>144534</v>
      </c>
      <c r="F20" s="7">
        <v>144534</v>
      </c>
      <c r="G20" s="7">
        <v>138058</v>
      </c>
      <c r="H20" s="7">
        <v>367543</v>
      </c>
      <c r="I20" s="7">
        <v>401424</v>
      </c>
      <c r="J20" s="7">
        <v>372251</v>
      </c>
      <c r="K20" s="5">
        <f aca="true" t="shared" si="1" ref="K20:K29">SUM(B20+E20+H20)</f>
        <v>758905</v>
      </c>
      <c r="L20" s="5">
        <f aca="true" t="shared" si="2" ref="L20:L28">SUM(C20+F20+I20)</f>
        <v>855173</v>
      </c>
      <c r="M20" s="5">
        <f aca="true" t="shared" si="3" ref="M20:M28">SUM(D20+G20+J20)</f>
        <v>812103</v>
      </c>
    </row>
    <row r="21" spans="1:13" ht="27.75" thickBot="1">
      <c r="A21" s="21" t="s">
        <v>20</v>
      </c>
      <c r="B21" s="7"/>
      <c r="C21" s="7">
        <v>11413</v>
      </c>
      <c r="D21" s="7">
        <v>11413</v>
      </c>
      <c r="E21" s="7">
        <v>23500</v>
      </c>
      <c r="F21" s="7">
        <v>23500</v>
      </c>
      <c r="G21" s="7">
        <v>24471</v>
      </c>
      <c r="H21" s="7">
        <v>45000</v>
      </c>
      <c r="I21" s="7">
        <v>78881</v>
      </c>
      <c r="J21" s="7">
        <v>78881</v>
      </c>
      <c r="K21" s="5">
        <f t="shared" si="1"/>
        <v>68500</v>
      </c>
      <c r="L21" s="5">
        <f t="shared" si="2"/>
        <v>113794</v>
      </c>
      <c r="M21" s="5">
        <f t="shared" si="3"/>
        <v>114765</v>
      </c>
    </row>
    <row r="22" spans="1:13" ht="27.75" thickTop="1">
      <c r="A22" s="24" t="s">
        <v>16</v>
      </c>
      <c r="B22" s="11"/>
      <c r="C22" s="11"/>
      <c r="D22" s="11"/>
      <c r="E22" s="11">
        <v>16143797</v>
      </c>
      <c r="F22" s="11">
        <v>20890761</v>
      </c>
      <c r="G22" s="11">
        <v>20368461</v>
      </c>
      <c r="H22" s="11"/>
      <c r="I22" s="11"/>
      <c r="J22" s="11"/>
      <c r="K22" s="42">
        <f t="shared" si="1"/>
        <v>16143797</v>
      </c>
      <c r="L22" s="42">
        <f t="shared" si="2"/>
        <v>20890761</v>
      </c>
      <c r="M22" s="42">
        <f t="shared" si="3"/>
        <v>20368461</v>
      </c>
    </row>
    <row r="23" spans="1:13" ht="27">
      <c r="A23" s="43" t="s">
        <v>20</v>
      </c>
      <c r="B23" s="7"/>
      <c r="C23" s="7"/>
      <c r="D23" s="7"/>
      <c r="E23" s="7">
        <v>11192503</v>
      </c>
      <c r="F23" s="7">
        <v>14712952</v>
      </c>
      <c r="G23" s="7">
        <v>14694779</v>
      </c>
      <c r="H23" s="7"/>
      <c r="I23" s="7"/>
      <c r="J23" s="7"/>
      <c r="K23" s="7">
        <f t="shared" si="1"/>
        <v>11192503</v>
      </c>
      <c r="L23" s="7">
        <f t="shared" si="2"/>
        <v>14712952</v>
      </c>
      <c r="M23" s="7">
        <f t="shared" si="3"/>
        <v>14694779</v>
      </c>
    </row>
    <row r="24" spans="1:13" ht="27">
      <c r="A24" s="43" t="s">
        <v>17</v>
      </c>
      <c r="B24" s="7">
        <v>65784</v>
      </c>
      <c r="C24" s="7">
        <v>68639</v>
      </c>
      <c r="D24" s="7">
        <v>68639</v>
      </c>
      <c r="E24" s="7">
        <v>922513</v>
      </c>
      <c r="F24" s="7">
        <v>2092399</v>
      </c>
      <c r="G24" s="7">
        <v>1889773</v>
      </c>
      <c r="H24" s="7">
        <v>237500</v>
      </c>
      <c r="I24" s="7">
        <v>605341</v>
      </c>
      <c r="J24" s="7">
        <v>605341</v>
      </c>
      <c r="K24" s="7">
        <f t="shared" si="1"/>
        <v>1225797</v>
      </c>
      <c r="L24" s="7">
        <f t="shared" si="2"/>
        <v>2766379</v>
      </c>
      <c r="M24" s="7">
        <f t="shared" si="3"/>
        <v>2563753</v>
      </c>
    </row>
    <row r="25" spans="1:13" ht="27">
      <c r="A25" s="25" t="s">
        <v>20</v>
      </c>
      <c r="B25" s="7"/>
      <c r="C25" s="7"/>
      <c r="D25" s="7"/>
      <c r="E25" s="7">
        <v>206000</v>
      </c>
      <c r="F25" s="7">
        <v>628500</v>
      </c>
      <c r="G25" s="7">
        <v>628148</v>
      </c>
      <c r="H25" s="7">
        <v>150000</v>
      </c>
      <c r="I25" s="7">
        <v>397841</v>
      </c>
      <c r="J25" s="7">
        <v>397841</v>
      </c>
      <c r="K25" s="5">
        <f t="shared" si="1"/>
        <v>356000</v>
      </c>
      <c r="L25" s="5">
        <f t="shared" si="2"/>
        <v>1026341</v>
      </c>
      <c r="M25" s="5">
        <f t="shared" si="3"/>
        <v>1025989</v>
      </c>
    </row>
    <row r="26" spans="1:13" ht="13.5">
      <c r="A26" s="26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5"/>
      <c r="L26" s="5"/>
      <c r="M26" s="5"/>
    </row>
    <row r="27" spans="1:13" ht="27">
      <c r="A27" s="25" t="s">
        <v>18</v>
      </c>
      <c r="B27" s="12"/>
      <c r="C27" s="7">
        <v>1125</v>
      </c>
      <c r="D27" s="7">
        <v>1125</v>
      </c>
      <c r="E27" s="7">
        <v>1007253</v>
      </c>
      <c r="F27" s="7">
        <v>1295717</v>
      </c>
      <c r="G27" s="7">
        <v>1192928</v>
      </c>
      <c r="H27" s="7"/>
      <c r="I27" s="7"/>
      <c r="J27" s="7"/>
      <c r="K27" s="5">
        <f t="shared" si="1"/>
        <v>1007253</v>
      </c>
      <c r="L27" s="5">
        <f t="shared" si="2"/>
        <v>1296842</v>
      </c>
      <c r="M27" s="5">
        <f t="shared" si="3"/>
        <v>1194053</v>
      </c>
    </row>
    <row r="28" spans="1:13" ht="27.75" thickBot="1">
      <c r="A28" s="27" t="s">
        <v>20</v>
      </c>
      <c r="B28" s="12"/>
      <c r="C28" s="7"/>
      <c r="D28" s="7"/>
      <c r="E28" s="7">
        <v>148000</v>
      </c>
      <c r="F28" s="7">
        <v>188000</v>
      </c>
      <c r="G28" s="7">
        <v>175862</v>
      </c>
      <c r="H28" s="7"/>
      <c r="I28" s="7"/>
      <c r="J28" s="7"/>
      <c r="K28" s="5">
        <f t="shared" si="1"/>
        <v>148000</v>
      </c>
      <c r="L28" s="5">
        <f t="shared" si="2"/>
        <v>188000</v>
      </c>
      <c r="M28" s="5">
        <f t="shared" si="3"/>
        <v>175862</v>
      </c>
    </row>
    <row r="29" spans="1:13" ht="28.5" thickBot="1" thickTop="1">
      <c r="A29" s="21" t="s">
        <v>24</v>
      </c>
      <c r="B29" s="30"/>
      <c r="C29" s="10"/>
      <c r="D29" s="10"/>
      <c r="E29" s="10">
        <v>183808</v>
      </c>
      <c r="F29" s="10"/>
      <c r="G29" s="10"/>
      <c r="H29" s="10"/>
      <c r="I29" s="10"/>
      <c r="J29" s="10"/>
      <c r="K29" s="10">
        <f t="shared" si="1"/>
        <v>183808</v>
      </c>
      <c r="L29" s="10"/>
      <c r="M29" s="10"/>
    </row>
    <row r="30" spans="1:13" ht="15" thickBot="1" thickTop="1">
      <c r="A30" s="28" t="s">
        <v>21</v>
      </c>
      <c r="B30" s="31">
        <f aca="true" t="shared" si="4" ref="B30:M30">SUM(B12+B14+B16+B18+B20+B22+B24+B27)</f>
        <v>3446942</v>
      </c>
      <c r="C30" s="31">
        <f t="shared" si="4"/>
        <v>3911723</v>
      </c>
      <c r="D30" s="31">
        <f t="shared" si="4"/>
        <v>3838386</v>
      </c>
      <c r="E30" s="31">
        <f t="shared" si="4"/>
        <v>24241785</v>
      </c>
      <c r="F30" s="31">
        <f t="shared" si="4"/>
        <v>30439488</v>
      </c>
      <c r="G30" s="31">
        <f t="shared" si="4"/>
        <v>29140131</v>
      </c>
      <c r="H30" s="31">
        <f t="shared" si="4"/>
        <v>2368135</v>
      </c>
      <c r="I30" s="31">
        <f t="shared" si="4"/>
        <v>2896040</v>
      </c>
      <c r="J30" s="31">
        <f t="shared" si="4"/>
        <v>2884589</v>
      </c>
      <c r="K30" s="31">
        <f t="shared" si="4"/>
        <v>30056862</v>
      </c>
      <c r="L30" s="31">
        <f t="shared" si="4"/>
        <v>37247251</v>
      </c>
      <c r="M30" s="31">
        <f t="shared" si="4"/>
        <v>35863106</v>
      </c>
    </row>
    <row r="31" spans="1:13" ht="28.5" thickBot="1" thickTop="1">
      <c r="A31" s="33" t="s">
        <v>20</v>
      </c>
      <c r="B31" s="34">
        <f>SUM(B13+B15+B17+B19+B21+B23+B25+B28)</f>
        <v>151700</v>
      </c>
      <c r="C31" s="34">
        <f aca="true" t="shared" si="5" ref="C31:M31">SUM(C13+C15+C17+C19+C21+C23+C25+C28)</f>
        <v>221313</v>
      </c>
      <c r="D31" s="34">
        <f>SUM(D17+D21)</f>
        <v>221313</v>
      </c>
      <c r="E31" s="32">
        <f t="shared" si="5"/>
        <v>14570303</v>
      </c>
      <c r="F31" s="34">
        <f t="shared" si="5"/>
        <v>18459111</v>
      </c>
      <c r="G31" s="34">
        <f t="shared" si="5"/>
        <v>18120972</v>
      </c>
      <c r="H31" s="32">
        <f t="shared" si="5"/>
        <v>195000</v>
      </c>
      <c r="I31" s="32">
        <f t="shared" si="5"/>
        <v>491722</v>
      </c>
      <c r="J31" s="32">
        <f t="shared" si="5"/>
        <v>491222</v>
      </c>
      <c r="K31" s="32">
        <f t="shared" si="5"/>
        <v>14917003</v>
      </c>
      <c r="L31" s="32">
        <f t="shared" si="5"/>
        <v>19172146</v>
      </c>
      <c r="M31" s="32">
        <f t="shared" si="5"/>
        <v>18833507</v>
      </c>
    </row>
    <row r="32" spans="1:13" ht="14.25" thickTop="1">
      <c r="A32" s="40"/>
      <c r="B32" s="41" t="s">
        <v>7</v>
      </c>
      <c r="C32" s="41"/>
      <c r="D32" s="41"/>
      <c r="E32" s="36"/>
      <c r="F32" s="41"/>
      <c r="G32" s="41"/>
      <c r="H32" s="36"/>
      <c r="I32" s="36"/>
      <c r="J32" s="36"/>
      <c r="K32" s="36"/>
      <c r="L32" s="36"/>
      <c r="M32" s="36"/>
    </row>
    <row r="33" spans="1:13" ht="13.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3.5">
      <c r="A34" s="37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 t="s">
        <v>7</v>
      </c>
      <c r="L34" s="38"/>
      <c r="M34" s="38"/>
    </row>
    <row r="35" spans="1:13" ht="13.5">
      <c r="A35" s="37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3.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3.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3.5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15"/>
      <c r="B39" s="15" t="s">
        <v>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60" ht="12.75">
      <c r="A60" s="15"/>
    </row>
  </sheetData>
  <sheetProtection/>
  <mergeCells count="11">
    <mergeCell ref="J7:J9"/>
    <mergeCell ref="G7:G9"/>
    <mergeCell ref="D7:D9"/>
    <mergeCell ref="A2:P2"/>
    <mergeCell ref="K6:M6"/>
    <mergeCell ref="M7:M9"/>
    <mergeCell ref="A6:A10"/>
    <mergeCell ref="B6:D6"/>
    <mergeCell ref="E6:G6"/>
    <mergeCell ref="H6:J6"/>
    <mergeCell ref="A4:M4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1:X67"/>
  <sheetViews>
    <sheetView zoomScalePageLayoutView="0" workbookViewId="0" topLeftCell="I1">
      <selection activeCell="W37" sqref="W37"/>
    </sheetView>
  </sheetViews>
  <sheetFormatPr defaultColWidth="9.140625" defaultRowHeight="12.75"/>
  <cols>
    <col min="1" max="8" width="9.140625" style="15" hidden="1" customWidth="1"/>
    <col min="9" max="9" width="19.8515625" style="15" customWidth="1"/>
    <col min="10" max="10" width="10.57421875" style="15" customWidth="1"/>
    <col min="11" max="11" width="8.140625" style="15" customWidth="1"/>
    <col min="12" max="12" width="10.7109375" style="15" customWidth="1"/>
    <col min="13" max="13" width="9.140625" style="15" customWidth="1"/>
    <col min="14" max="14" width="10.28125" style="15" customWidth="1"/>
    <col min="15" max="15" width="9.140625" style="15" customWidth="1"/>
    <col min="16" max="16" width="10.28125" style="15" customWidth="1"/>
    <col min="17" max="17" width="10.7109375" style="15" customWidth="1"/>
    <col min="18" max="18" width="10.421875" style="15" customWidth="1"/>
    <col min="19" max="19" width="10.7109375" style="15" customWidth="1"/>
    <col min="20" max="20" width="9.8515625" style="15" customWidth="1"/>
    <col min="21" max="21" width="10.8515625" style="15" customWidth="1"/>
    <col min="22" max="16384" width="9.140625" style="15" customWidth="1"/>
  </cols>
  <sheetData>
    <row r="1" ht="0.7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spans="9:21" ht="12.75" hidden="1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9:24" ht="18"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4" spans="9:21" ht="12.75"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6" spans="9:21" ht="12.75">
      <c r="I36" s="119"/>
      <c r="J36" s="116"/>
      <c r="K36" s="116"/>
      <c r="L36" s="116"/>
      <c r="M36" s="116"/>
      <c r="N36" s="116"/>
      <c r="O36" s="116"/>
      <c r="P36" s="116"/>
      <c r="Q36" s="116"/>
      <c r="R36" s="116"/>
      <c r="S36" s="120"/>
      <c r="T36" s="120"/>
      <c r="U36" s="120"/>
    </row>
    <row r="37" spans="9:21" ht="12.75">
      <c r="I37" s="119"/>
      <c r="J37" s="46"/>
      <c r="K37" s="46"/>
      <c r="L37" s="116"/>
      <c r="M37" s="46"/>
      <c r="N37" s="46"/>
      <c r="O37" s="116"/>
      <c r="P37" s="46"/>
      <c r="Q37" s="46"/>
      <c r="R37" s="116"/>
      <c r="S37" s="46"/>
      <c r="T37" s="46"/>
      <c r="U37" s="116"/>
    </row>
    <row r="38" spans="9:21" ht="12.75">
      <c r="I38" s="119"/>
      <c r="J38" s="46"/>
      <c r="K38" s="46"/>
      <c r="L38" s="116"/>
      <c r="M38" s="46"/>
      <c r="N38" s="46"/>
      <c r="O38" s="116"/>
      <c r="P38" s="46"/>
      <c r="Q38" s="46"/>
      <c r="R38" s="116"/>
      <c r="S38" s="46"/>
      <c r="T38" s="46"/>
      <c r="U38" s="116"/>
    </row>
    <row r="39" spans="9:21" ht="12.75">
      <c r="I39" s="119"/>
      <c r="J39" s="46"/>
      <c r="K39" s="46"/>
      <c r="L39" s="116"/>
      <c r="M39" s="46"/>
      <c r="N39" s="46"/>
      <c r="O39" s="116"/>
      <c r="P39" s="46"/>
      <c r="Q39" s="46"/>
      <c r="R39" s="116"/>
      <c r="S39" s="46"/>
      <c r="T39" s="46"/>
      <c r="U39" s="116"/>
    </row>
    <row r="40" spans="9:21" ht="12.75">
      <c r="I40" s="119"/>
      <c r="J40" s="48"/>
      <c r="K40" s="49"/>
      <c r="L40" s="50"/>
      <c r="M40" s="49"/>
      <c r="N40" s="49"/>
      <c r="O40" s="50"/>
      <c r="P40" s="49"/>
      <c r="Q40" s="49"/>
      <c r="R40" s="50"/>
      <c r="S40" s="49"/>
      <c r="T40" s="49"/>
      <c r="U40" s="50"/>
    </row>
    <row r="41" spans="9:21" ht="12.75">
      <c r="I41" s="51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ht="13.5">
      <c r="I42" s="52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9:21" ht="13.5">
      <c r="I43" s="52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9:21" ht="13.5"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9:21" ht="13.5">
      <c r="I45" s="52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9:21" ht="13.5">
      <c r="I46" s="52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9:21" ht="13.5">
      <c r="I47" s="52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9:21" ht="13.5">
      <c r="I48" s="52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9:21" ht="13.5">
      <c r="I49" s="52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9:21" ht="13.5">
      <c r="I50" s="52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9:21" ht="13.5">
      <c r="I51" s="52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9:21" ht="13.5">
      <c r="I52" s="5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9:21" ht="13.5">
      <c r="I53" s="52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9:21" ht="13.5">
      <c r="I54" s="5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9:21" ht="13.5">
      <c r="I55" s="5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9:21" ht="13.5">
      <c r="I56" s="5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9:21" ht="13.5">
      <c r="I57" s="52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9:21" ht="13.5">
      <c r="I58" s="52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9:21" ht="13.5">
      <c r="I59" s="52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9:21" ht="13.5">
      <c r="I60" s="52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9:21" ht="13.5">
      <c r="I61" s="52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9:21" ht="13.5"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9:21" ht="13.5"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9:21" ht="13.5"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9:21" ht="13.5"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9:21" ht="13.5"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9:21" ht="13.5"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</sheetData>
  <sheetProtection/>
  <mergeCells count="11">
    <mergeCell ref="S36:U36"/>
    <mergeCell ref="L37:L39"/>
    <mergeCell ref="O37:O39"/>
    <mergeCell ref="R37:R39"/>
    <mergeCell ref="U37:U39"/>
    <mergeCell ref="I32:X32"/>
    <mergeCell ref="I34:U34"/>
    <mergeCell ref="I36:I40"/>
    <mergeCell ref="J36:L36"/>
    <mergeCell ref="M36:O36"/>
    <mergeCell ref="P36:R3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22">
      <selection activeCell="L37" sqref="L37"/>
    </sheetView>
  </sheetViews>
  <sheetFormatPr defaultColWidth="9.140625" defaultRowHeight="12.75"/>
  <cols>
    <col min="1" max="1" width="21.28125" style="0" customWidth="1"/>
    <col min="2" max="2" width="8.8515625" style="0" hidden="1" customWidth="1"/>
    <col min="3" max="3" width="16.7109375" style="0" customWidth="1"/>
    <col min="4" max="4" width="9.8515625" style="0" hidden="1" customWidth="1"/>
    <col min="5" max="5" width="14.57421875" style="0" customWidth="1"/>
    <col min="6" max="6" width="10.140625" style="0" hidden="1" customWidth="1"/>
    <col min="7" max="7" width="17.00390625" style="0" customWidth="1"/>
    <col min="8" max="8" width="10.28125" style="0" hidden="1" customWidth="1"/>
    <col min="9" max="11" width="9.140625" style="0" hidden="1" customWidth="1"/>
    <col min="12" max="12" width="17.28125" style="0" customWidth="1"/>
  </cols>
  <sheetData>
    <row r="1" ht="12.75">
      <c r="L1" t="s">
        <v>31</v>
      </c>
    </row>
    <row r="3" spans="1:12" ht="18">
      <c r="A3" s="104" t="s">
        <v>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80"/>
    </row>
    <row r="4" spans="3:5" ht="15.75">
      <c r="C4" s="123" t="s">
        <v>25</v>
      </c>
      <c r="D4" s="123"/>
      <c r="E4" s="123"/>
    </row>
    <row r="5" spans="1:12" ht="13.5" thickBot="1">
      <c r="A5" s="1"/>
      <c r="B5" s="15"/>
      <c r="C5" s="15"/>
      <c r="D5" s="15"/>
      <c r="E5" s="15"/>
      <c r="F5" s="1"/>
      <c r="G5" s="1"/>
      <c r="H5" s="1"/>
      <c r="I5" s="1"/>
      <c r="J5" s="1"/>
      <c r="K5" s="1"/>
      <c r="L5" s="1"/>
    </row>
    <row r="6" spans="1:13" ht="40.5" customHeight="1" thickBot="1" thickTop="1">
      <c r="A6" s="109" t="s">
        <v>0</v>
      </c>
      <c r="B6" s="126" t="s">
        <v>33</v>
      </c>
      <c r="C6" s="127"/>
      <c r="D6" s="124" t="s">
        <v>6</v>
      </c>
      <c r="E6" s="125"/>
      <c r="F6" s="124" t="s">
        <v>8</v>
      </c>
      <c r="G6" s="125"/>
      <c r="H6" s="128" t="s">
        <v>9</v>
      </c>
      <c r="I6" s="128"/>
      <c r="J6" s="128"/>
      <c r="K6" s="128"/>
      <c r="L6" s="129"/>
      <c r="M6" s="15"/>
    </row>
    <row r="7" spans="1:12" ht="13.5" customHeight="1" thickTop="1">
      <c r="A7" s="110"/>
      <c r="B7" s="103" t="s">
        <v>29</v>
      </c>
      <c r="C7" s="18" t="s">
        <v>29</v>
      </c>
      <c r="D7" s="103" t="s">
        <v>29</v>
      </c>
      <c r="E7" s="18" t="s">
        <v>29</v>
      </c>
      <c r="F7" s="103" t="s">
        <v>29</v>
      </c>
      <c r="G7" s="18" t="s">
        <v>29</v>
      </c>
      <c r="H7" s="103" t="s">
        <v>29</v>
      </c>
      <c r="L7" s="18" t="s">
        <v>29</v>
      </c>
    </row>
    <row r="8" spans="1:12" ht="12.75">
      <c r="A8" s="110"/>
      <c r="B8" s="103"/>
      <c r="C8" s="18"/>
      <c r="D8" s="103"/>
      <c r="E8" s="18"/>
      <c r="F8" s="103"/>
      <c r="G8" s="18"/>
      <c r="H8" s="103"/>
      <c r="L8" s="18"/>
    </row>
    <row r="9" spans="1:12" ht="12.75">
      <c r="A9" s="110"/>
      <c r="B9" s="103"/>
      <c r="C9" s="18"/>
      <c r="D9" s="103"/>
      <c r="E9" s="18"/>
      <c r="F9" s="103"/>
      <c r="G9" s="18"/>
      <c r="H9" s="103"/>
      <c r="L9" s="18"/>
    </row>
    <row r="10" spans="1:12" ht="13.5" thickBot="1">
      <c r="A10" s="111"/>
      <c r="B10" s="53">
        <v>2008</v>
      </c>
      <c r="C10" s="53" t="s">
        <v>36</v>
      </c>
      <c r="D10" s="53">
        <v>2008</v>
      </c>
      <c r="E10" s="53" t="s">
        <v>36</v>
      </c>
      <c r="F10" s="53" t="s">
        <v>30</v>
      </c>
      <c r="G10" s="53" t="s">
        <v>36</v>
      </c>
      <c r="H10" s="53" t="s">
        <v>30</v>
      </c>
      <c r="L10" s="87" t="s">
        <v>36</v>
      </c>
    </row>
    <row r="11" spans="1:12" ht="14.25" thickBot="1" thickTop="1">
      <c r="A11" s="2">
        <v>1</v>
      </c>
      <c r="B11" s="4">
        <v>4</v>
      </c>
      <c r="C11" s="9">
        <v>2</v>
      </c>
      <c r="D11" s="9"/>
      <c r="E11" s="9">
        <v>3</v>
      </c>
      <c r="F11" s="9"/>
      <c r="G11" s="4">
        <v>4</v>
      </c>
      <c r="H11" s="9">
        <v>13</v>
      </c>
      <c r="L11" s="88">
        <v>5</v>
      </c>
    </row>
    <row r="12" spans="1:12" ht="31.5" customHeight="1" thickTop="1">
      <c r="A12" s="67" t="s">
        <v>12</v>
      </c>
      <c r="B12" s="55"/>
      <c r="C12" s="55">
        <v>1075863</v>
      </c>
      <c r="D12" s="55"/>
      <c r="E12" s="55">
        <v>5144700</v>
      </c>
      <c r="F12" s="81"/>
      <c r="G12" s="55">
        <v>4139000</v>
      </c>
      <c r="H12" s="60"/>
      <c r="L12" s="89">
        <f>SUM(C12,E12,G12)</f>
        <v>10359563</v>
      </c>
    </row>
    <row r="13" spans="1:12" ht="18" customHeight="1" thickBot="1">
      <c r="A13" s="72" t="s">
        <v>20</v>
      </c>
      <c r="B13" s="73"/>
      <c r="C13" s="73"/>
      <c r="D13" s="73"/>
      <c r="E13" s="73">
        <v>966000</v>
      </c>
      <c r="F13" s="82"/>
      <c r="G13" s="75"/>
      <c r="H13" s="79"/>
      <c r="I13" s="74"/>
      <c r="J13" s="74"/>
      <c r="K13" s="74"/>
      <c r="L13" s="90">
        <f aca="true" t="shared" si="0" ref="L13:L18">SUM(C13,E13,G13)</f>
        <v>966000</v>
      </c>
    </row>
    <row r="14" spans="1:12" ht="29.25" customHeight="1" thickTop="1">
      <c r="A14" s="65" t="s">
        <v>19</v>
      </c>
      <c r="B14" s="55"/>
      <c r="C14" s="55">
        <v>238654</v>
      </c>
      <c r="D14" s="55"/>
      <c r="E14" s="55">
        <v>688000</v>
      </c>
      <c r="F14" s="81"/>
      <c r="G14" s="54"/>
      <c r="H14" s="60"/>
      <c r="L14" s="91">
        <f t="shared" si="0"/>
        <v>926654</v>
      </c>
    </row>
    <row r="15" spans="1:12" ht="27" customHeight="1" thickBot="1">
      <c r="A15" s="76" t="s">
        <v>20</v>
      </c>
      <c r="B15" s="73"/>
      <c r="C15" s="73">
        <v>17921</v>
      </c>
      <c r="D15" s="73"/>
      <c r="E15" s="73"/>
      <c r="F15" s="82"/>
      <c r="G15" s="75"/>
      <c r="H15" s="79"/>
      <c r="I15" s="74"/>
      <c r="J15" s="74"/>
      <c r="K15" s="74"/>
      <c r="L15" s="90">
        <f t="shared" si="0"/>
        <v>17921</v>
      </c>
    </row>
    <row r="16" spans="1:12" ht="32.25" customHeight="1" thickBot="1" thickTop="1">
      <c r="A16" s="68" t="s">
        <v>13</v>
      </c>
      <c r="B16" s="54"/>
      <c r="C16" s="54">
        <v>11350658</v>
      </c>
      <c r="D16" s="54"/>
      <c r="E16" s="54">
        <v>2003895</v>
      </c>
      <c r="F16" s="83"/>
      <c r="G16" s="54">
        <v>1718555</v>
      </c>
      <c r="H16" s="60"/>
      <c r="L16" s="91">
        <f t="shared" si="0"/>
        <v>15073108</v>
      </c>
    </row>
    <row r="17" spans="1:12" ht="15" thickBot="1" thickTop="1">
      <c r="A17" s="72" t="s">
        <v>20</v>
      </c>
      <c r="B17" s="75"/>
      <c r="C17" s="75">
        <v>26000</v>
      </c>
      <c r="D17" s="75"/>
      <c r="E17" s="75">
        <v>325995</v>
      </c>
      <c r="F17" s="84"/>
      <c r="G17" s="75">
        <v>32000</v>
      </c>
      <c r="H17" s="79"/>
      <c r="I17" s="74"/>
      <c r="J17" s="74"/>
      <c r="K17" s="74"/>
      <c r="L17" s="90">
        <f t="shared" si="0"/>
        <v>383995</v>
      </c>
    </row>
    <row r="18" spans="1:12" ht="39" customHeight="1" thickTop="1">
      <c r="A18" s="69" t="s">
        <v>14</v>
      </c>
      <c r="B18" s="54"/>
      <c r="C18" s="54">
        <v>494966</v>
      </c>
      <c r="D18" s="54"/>
      <c r="E18" s="54">
        <v>146600</v>
      </c>
      <c r="F18" s="81"/>
      <c r="G18" s="54">
        <v>173000</v>
      </c>
      <c r="H18" s="60"/>
      <c r="L18" s="91">
        <f t="shared" si="0"/>
        <v>814566</v>
      </c>
    </row>
    <row r="19" spans="1:12" ht="14.25" thickBot="1">
      <c r="A19" s="76" t="s">
        <v>20</v>
      </c>
      <c r="B19" s="75"/>
      <c r="C19" s="75"/>
      <c r="D19" s="75"/>
      <c r="E19" s="75"/>
      <c r="F19" s="82"/>
      <c r="G19" s="75"/>
      <c r="H19" s="60"/>
      <c r="L19" s="92"/>
    </row>
    <row r="20" spans="1:12" ht="45.75" thickTop="1">
      <c r="A20" s="66" t="s">
        <v>15</v>
      </c>
      <c r="B20" s="54"/>
      <c r="C20" s="54">
        <v>104027</v>
      </c>
      <c r="D20" s="54"/>
      <c r="E20" s="54">
        <v>976460</v>
      </c>
      <c r="F20" s="85"/>
      <c r="G20" s="54"/>
      <c r="H20" s="60"/>
      <c r="L20" s="91">
        <f aca="true" t="shared" si="1" ref="L20:L25">SUM(C20,E20,G20)</f>
        <v>1080487</v>
      </c>
    </row>
    <row r="21" spans="1:12" ht="14.25" thickBot="1">
      <c r="A21" s="72" t="s">
        <v>20</v>
      </c>
      <c r="B21" s="75"/>
      <c r="C21" s="75"/>
      <c r="D21" s="75"/>
      <c r="E21" s="75"/>
      <c r="F21" s="84"/>
      <c r="G21" s="75"/>
      <c r="H21" s="79"/>
      <c r="I21" s="74"/>
      <c r="J21" s="74"/>
      <c r="K21" s="74"/>
      <c r="L21" s="90">
        <f t="shared" si="1"/>
        <v>0</v>
      </c>
    </row>
    <row r="22" spans="1:12" ht="42.75" customHeight="1" thickBot="1" thickTop="1">
      <c r="A22" s="71" t="s">
        <v>16</v>
      </c>
      <c r="B22" s="56"/>
      <c r="C22" s="56"/>
      <c r="D22" s="56"/>
      <c r="E22" s="56">
        <v>24499839</v>
      </c>
      <c r="F22" s="83"/>
      <c r="G22" s="86"/>
      <c r="H22" s="60"/>
      <c r="L22" s="91">
        <f t="shared" si="1"/>
        <v>24499839</v>
      </c>
    </row>
    <row r="23" spans="1:12" ht="15" customHeight="1" thickBot="1" thickTop="1">
      <c r="A23" s="77" t="s">
        <v>20</v>
      </c>
      <c r="B23" s="75"/>
      <c r="C23" s="75"/>
      <c r="D23" s="75"/>
      <c r="E23" s="75">
        <v>5749720</v>
      </c>
      <c r="F23" s="84"/>
      <c r="G23" s="75"/>
      <c r="H23" s="79"/>
      <c r="I23" s="74"/>
      <c r="J23" s="74"/>
      <c r="K23" s="74"/>
      <c r="L23" s="93">
        <f t="shared" si="1"/>
        <v>5749720</v>
      </c>
    </row>
    <row r="24" spans="1:12" ht="30.75" customHeight="1">
      <c r="A24" s="102" t="s">
        <v>17</v>
      </c>
      <c r="B24" s="55"/>
      <c r="C24" s="55">
        <v>229680</v>
      </c>
      <c r="D24" s="55"/>
      <c r="E24" s="55">
        <v>6024780</v>
      </c>
      <c r="F24" s="85"/>
      <c r="G24" s="54">
        <v>360000</v>
      </c>
      <c r="H24" s="94"/>
      <c r="I24" s="95"/>
      <c r="J24" s="95"/>
      <c r="K24" s="95"/>
      <c r="L24" s="96">
        <f t="shared" si="1"/>
        <v>6614460</v>
      </c>
    </row>
    <row r="25" spans="1:12" ht="15.75" customHeight="1" thickBot="1">
      <c r="A25" s="78" t="s">
        <v>20</v>
      </c>
      <c r="B25" s="75"/>
      <c r="C25" s="75"/>
      <c r="D25" s="75"/>
      <c r="E25" s="73">
        <v>2730100</v>
      </c>
      <c r="F25" s="82"/>
      <c r="G25" s="73"/>
      <c r="H25" s="79"/>
      <c r="I25" s="74"/>
      <c r="J25" s="74"/>
      <c r="K25" s="74"/>
      <c r="L25" s="97">
        <f t="shared" si="1"/>
        <v>2730100</v>
      </c>
    </row>
    <row r="26" spans="1:12" ht="14.25" hidden="1" thickTop="1">
      <c r="A26" s="62" t="s">
        <v>7</v>
      </c>
      <c r="B26" s="54"/>
      <c r="C26" s="54"/>
      <c r="D26" s="54"/>
      <c r="E26" s="54"/>
      <c r="F26" s="85"/>
      <c r="G26" s="54"/>
      <c r="H26" s="60"/>
      <c r="L26" s="98"/>
    </row>
    <row r="27" spans="1:12" ht="30.75" thickTop="1">
      <c r="A27" s="70" t="s">
        <v>18</v>
      </c>
      <c r="B27" s="54"/>
      <c r="C27" s="54"/>
      <c r="D27" s="54"/>
      <c r="E27" s="54">
        <v>5646323</v>
      </c>
      <c r="F27" s="85"/>
      <c r="G27" s="54"/>
      <c r="H27" s="60"/>
      <c r="L27" s="91">
        <f aca="true" t="shared" si="2" ref="L27:L32">SUM(C27,E27,G27)</f>
        <v>5646323</v>
      </c>
    </row>
    <row r="28" spans="1:12" ht="15.75" customHeight="1" thickBot="1">
      <c r="A28" s="76" t="s">
        <v>20</v>
      </c>
      <c r="B28" s="75"/>
      <c r="C28" s="75"/>
      <c r="D28" s="75"/>
      <c r="E28" s="75">
        <v>270000</v>
      </c>
      <c r="F28" s="84"/>
      <c r="G28" s="75"/>
      <c r="H28" s="79"/>
      <c r="I28" s="74"/>
      <c r="J28" s="74"/>
      <c r="K28" s="74"/>
      <c r="L28" s="90">
        <f t="shared" si="2"/>
        <v>270000</v>
      </c>
    </row>
    <row r="29" spans="1:12" ht="30.75" customHeight="1" thickTop="1">
      <c r="A29" s="70" t="s">
        <v>32</v>
      </c>
      <c r="B29" s="54"/>
      <c r="C29" s="54"/>
      <c r="D29" s="54"/>
      <c r="E29" s="54">
        <v>185000</v>
      </c>
      <c r="F29" s="85"/>
      <c r="G29" s="54"/>
      <c r="H29" s="79"/>
      <c r="I29" s="74"/>
      <c r="J29" s="74"/>
      <c r="K29" s="74"/>
      <c r="L29" s="91">
        <f t="shared" si="2"/>
        <v>185000</v>
      </c>
    </row>
    <row r="30" spans="1:12" ht="26.25" customHeight="1" thickBot="1">
      <c r="A30" s="21" t="s">
        <v>24</v>
      </c>
      <c r="B30" s="57"/>
      <c r="C30" s="57"/>
      <c r="D30" s="57"/>
      <c r="E30" s="57"/>
      <c r="F30" s="57"/>
      <c r="G30" s="57"/>
      <c r="H30" s="60"/>
      <c r="L30" s="99">
        <f t="shared" si="2"/>
        <v>0</v>
      </c>
    </row>
    <row r="31" spans="1:12" ht="37.5" customHeight="1" thickBot="1" thickTop="1">
      <c r="A31" s="63" t="s">
        <v>21</v>
      </c>
      <c r="B31" s="64"/>
      <c r="C31" s="64">
        <f>SUM(C12,C14,C16,C18,C20,C24,C30)</f>
        <v>13493848</v>
      </c>
      <c r="D31" s="64"/>
      <c r="E31" s="64">
        <f>SUM(E12,E14,E16,E18,E20,E22,E24,E27,E30,E29)</f>
        <v>45315597</v>
      </c>
      <c r="F31" s="64"/>
      <c r="G31" s="64">
        <f>SUM(G12,G14,G16,G18,G20,G22,G24,G27,G30,)</f>
        <v>6390555</v>
      </c>
      <c r="H31" s="60"/>
      <c r="L31" s="100">
        <f t="shared" si="2"/>
        <v>65200000</v>
      </c>
    </row>
    <row r="32" spans="1:12" ht="15" thickBot="1" thickTop="1">
      <c r="A32" s="28" t="s">
        <v>20</v>
      </c>
      <c r="B32" s="59"/>
      <c r="C32" s="58">
        <f>SUM(C13,C15,C17,C19,C21,C23,C25,C28,)</f>
        <v>43921</v>
      </c>
      <c r="D32" s="59"/>
      <c r="E32" s="58">
        <f>SUM(E13,E15,E17,E19,E21,E23,E25,E28,)</f>
        <v>10041815</v>
      </c>
      <c r="F32" s="61"/>
      <c r="G32" s="58">
        <f>SUM(G13,G15,G17,G19,G21,G23,G25,G28,)</f>
        <v>32000</v>
      </c>
      <c r="H32" s="60"/>
      <c r="L32" s="101">
        <f t="shared" si="2"/>
        <v>10117736</v>
      </c>
    </row>
    <row r="33" spans="1:8" ht="13.5" thickTop="1">
      <c r="A33" s="15"/>
      <c r="B33" s="41"/>
      <c r="C33" s="41"/>
      <c r="D33" s="41"/>
      <c r="E33" s="36"/>
      <c r="F33" s="36"/>
      <c r="G33" s="36"/>
      <c r="H33" s="36"/>
    </row>
    <row r="34" spans="1:13" ht="12.75">
      <c r="A34" s="121" t="s">
        <v>34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75">
      <c r="A35" s="122" t="s">
        <v>37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8" ht="13.5" customHeight="1">
      <c r="A37" s="15"/>
      <c r="B37" s="15"/>
      <c r="C37" s="15"/>
      <c r="D37" s="15"/>
      <c r="E37" s="15"/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/>
      <c r="B40" s="15"/>
      <c r="C40" s="15"/>
      <c r="D40" s="15"/>
      <c r="E40" s="15"/>
      <c r="F40" s="15"/>
      <c r="G40" s="15"/>
      <c r="H40" s="15"/>
    </row>
    <row r="41" spans="1:8" ht="12.75">
      <c r="A41" s="15"/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57" ht="12.75">
      <c r="A57" s="15"/>
    </row>
  </sheetData>
  <sheetProtection/>
  <mergeCells count="13">
    <mergeCell ref="A3:K3"/>
    <mergeCell ref="A6:A10"/>
    <mergeCell ref="B7:B9"/>
    <mergeCell ref="F7:F9"/>
    <mergeCell ref="B6:C6"/>
    <mergeCell ref="H6:L6"/>
    <mergeCell ref="A34:M34"/>
    <mergeCell ref="A35:M35"/>
    <mergeCell ref="C4:E4"/>
    <mergeCell ref="D7:D9"/>
    <mergeCell ref="H7:H9"/>
    <mergeCell ref="D6:E6"/>
    <mergeCell ref="F6:G6"/>
  </mergeCells>
  <printOptions/>
  <pageMargins left="0.5" right="0.75" top="1" bottom="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Finans28</cp:lastModifiedBy>
  <cp:lastPrinted>2020-01-20T07:37:20Z</cp:lastPrinted>
  <dcterms:created xsi:type="dcterms:W3CDTF">2006-01-23T23:03:50Z</dcterms:created>
  <dcterms:modified xsi:type="dcterms:W3CDTF">2020-01-20T07:37:51Z</dcterms:modified>
  <cp:category/>
  <cp:version/>
  <cp:contentType/>
  <cp:contentStatus/>
</cp:coreProperties>
</file>